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5_자검\01. 출제감수\10. 6월정기\12. 기출공지\106_엑셀\"/>
    </mc:Choice>
  </mc:AlternateContent>
  <xr:revisionPtr revIDLastSave="0" documentId="13_ncr:1_{0CE33A2C-B311-4CBB-909C-A141A12F9D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6" r:id="rId1"/>
    <sheet name="제2작업" sheetId="17" r:id="rId2"/>
    <sheet name="제3작업" sheetId="18" r:id="rId3"/>
    <sheet name="제4작업" sheetId="21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배터리용량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6" l="1"/>
  <c r="J5" i="16"/>
  <c r="J6" i="16"/>
  <c r="J7" i="16"/>
  <c r="J8" i="16"/>
  <c r="J9" i="16"/>
  <c r="J10" i="16"/>
  <c r="J11" i="16"/>
  <c r="J12" i="16"/>
  <c r="E13" i="16"/>
  <c r="J13" i="16"/>
  <c r="J14" i="16"/>
  <c r="I6" i="16"/>
  <c r="I9" i="16"/>
  <c r="I8" i="16"/>
  <c r="I10" i="16"/>
  <c r="I5" i="16"/>
  <c r="I11" i="16"/>
  <c r="I7" i="16"/>
  <c r="I12" i="16"/>
</calcChain>
</file>

<file path=xl/sharedStrings.xml><?xml version="1.0" encoding="utf-8"?>
<sst xmlns="http://schemas.openxmlformats.org/spreadsheetml/2006/main" count="101" uniqueCount="46">
  <si>
    <t>모델명</t>
  </si>
  <si>
    <t>배터리
용량(kWh)</t>
    <phoneticPr fontId="2" type="noConversion"/>
  </si>
  <si>
    <t>모델명</t>
    <phoneticPr fontId="2" type="noConversion"/>
  </si>
  <si>
    <t>아이오닉 6</t>
  </si>
  <si>
    <t>EV9</t>
  </si>
  <si>
    <t>모델 X</t>
  </si>
  <si>
    <t>볼트 EUV</t>
  </si>
  <si>
    <t>ID.7</t>
  </si>
  <si>
    <t>Q8 e-트론</t>
  </si>
  <si>
    <t>iX1</t>
  </si>
  <si>
    <t>EQE SUV</t>
  </si>
  <si>
    <t>가격</t>
    <phoneticPr fontId="2" type="noConversion"/>
  </si>
  <si>
    <t>최대 배터리 용량(kWh)</t>
    <phoneticPr fontId="2" type="noConversion"/>
  </si>
  <si>
    <t>가격 순위</t>
    <phoneticPr fontId="2" type="noConversion"/>
  </si>
  <si>
    <t>비고</t>
    <phoneticPr fontId="2" type="noConversion"/>
  </si>
  <si>
    <t>주행거리(km)</t>
  </si>
  <si>
    <t>총합계</t>
  </si>
  <si>
    <t>개수 : 모델명</t>
  </si>
  <si>
    <t>**</t>
  </si>
  <si>
    <t>연비
(km/kWh)</t>
    <phoneticPr fontId="2" type="noConversion"/>
  </si>
  <si>
    <t>제조국가</t>
  </si>
  <si>
    <t>제조국가</t>
    <phoneticPr fontId="2" type="noConversion"/>
  </si>
  <si>
    <t>한국</t>
  </si>
  <si>
    <t>한국</t>
    <phoneticPr fontId="2" type="noConversion"/>
  </si>
  <si>
    <t>독일</t>
  </si>
  <si>
    <t>독일</t>
    <phoneticPr fontId="2" type="noConversion"/>
  </si>
  <si>
    <t>미국</t>
  </si>
  <si>
    <t>미국</t>
    <phoneticPr fontId="2" type="noConversion"/>
  </si>
  <si>
    <t>독일 자동차 수</t>
    <phoneticPr fontId="2" type="noConversion"/>
  </si>
  <si>
    <t>주행거리(km)</t>
    <phoneticPr fontId="2" type="noConversion"/>
  </si>
  <si>
    <t>관리코드</t>
    <phoneticPr fontId="2" type="noConversion"/>
  </si>
  <si>
    <t>VW-1423</t>
    <phoneticPr fontId="2" type="noConversion"/>
  </si>
  <si>
    <t>GD-5424</t>
    <phoneticPr fontId="2" type="noConversion"/>
  </si>
  <si>
    <t>DB-1223</t>
    <phoneticPr fontId="2" type="noConversion"/>
  </si>
  <si>
    <t>EF-6524</t>
    <phoneticPr fontId="2" type="noConversion"/>
  </si>
  <si>
    <t>KA-2723</t>
    <phoneticPr fontId="2" type="noConversion"/>
  </si>
  <si>
    <t>LW-6524</t>
    <phoneticPr fontId="2" type="noConversion"/>
  </si>
  <si>
    <t>KJ-8623</t>
    <phoneticPr fontId="2" type="noConversion"/>
  </si>
  <si>
    <t>GK-3824</t>
    <phoneticPr fontId="2" type="noConversion"/>
  </si>
  <si>
    <t>미국 자동차 가격 평균</t>
    <phoneticPr fontId="2" type="noConversion"/>
  </si>
  <si>
    <t>배터리 용량
(kWh)</t>
    <phoneticPr fontId="2" type="noConversion"/>
  </si>
  <si>
    <t>&gt;=10000</t>
    <phoneticPr fontId="2" type="noConversion"/>
  </si>
  <si>
    <t>평균 : 가격</t>
  </si>
  <si>
    <t>401-500</t>
  </si>
  <si>
    <t>501-600</t>
  </si>
  <si>
    <t>601-700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</si>
</sst>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_-;\-* #,##0.0_-;_-* &quot;-&quot;_-;_-@_-"/>
    <numFmt numFmtId="177" formatCode="#,##0&quot;만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7" fontId="3" fillId="0" borderId="6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11" xfId="1" applyNumberFormat="1" applyFont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176" fontId="3" fillId="0" borderId="16" xfId="1" applyNumberFormat="1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176" fontId="3" fillId="0" borderId="21" xfId="1" applyNumberFormat="1" applyFont="1" applyFill="1" applyBorder="1" applyAlignment="1">
      <alignment horizontal="right" vertical="center"/>
    </xf>
    <xf numFmtId="41" fontId="3" fillId="0" borderId="21" xfId="1" applyFont="1" applyFill="1" applyBorder="1" applyAlignment="1">
      <alignment horizontal="right" vertical="center"/>
    </xf>
    <xf numFmtId="176" fontId="3" fillId="0" borderId="22" xfId="1" applyNumberFormat="1" applyFont="1" applyFill="1" applyBorder="1" applyAlignment="1">
      <alignment horizontal="right" vertical="center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177" fontId="3" fillId="0" borderId="0" xfId="0" applyNumberFormat="1" applyFont="1">
      <alignment vertical="center"/>
    </xf>
    <xf numFmtId="41" fontId="0" fillId="0" borderId="0" xfId="0" applyNumberFormat="1" applyAlignment="1">
      <alignment horizontal="left" vertical="center"/>
    </xf>
    <xf numFmtId="0" fontId="3" fillId="0" borderId="11" xfId="1" applyNumberFormat="1" applyFont="1" applyBorder="1" applyAlignment="1">
      <alignment horizontal="right" vertical="center"/>
    </xf>
    <xf numFmtId="0" fontId="3" fillId="0" borderId="12" xfId="1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2">
    <dxf>
      <font>
        <b/>
        <i val="0"/>
        <color rgb="FF0070C0"/>
      </font>
    </dxf>
    <dxf>
      <font>
        <b/>
        <i val="0"/>
        <color rgb="FF0070C0"/>
      </font>
    </dxf>
    <dxf>
      <alignment horizontal="center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_-* #,##0.0_-;\-* #,##0.0_-;_-* &quot;-&quot;_-;_-@_-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_-* #,##0.0_-;\-* #,##0.0_-;_-* &quot;-&quot;_-;_-@_-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독일 및 미국 전기자동차 현황 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가격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(제1작업!$C$5,제1작업!$C$7:$C$8,제1작업!$C$10:$C$12)</c:f>
              <c:strCache>
                <c:ptCount val="6"/>
                <c:pt idx="0">
                  <c:v>ID.7</c:v>
                </c:pt>
                <c:pt idx="1">
                  <c:v>iX1</c:v>
                </c:pt>
                <c:pt idx="2">
                  <c:v>모델 X</c:v>
                </c:pt>
                <c:pt idx="3">
                  <c:v>볼트 EUV</c:v>
                </c:pt>
                <c:pt idx="4">
                  <c:v>Q8 e-트론</c:v>
                </c:pt>
                <c:pt idx="5">
                  <c:v>EQE SUV</c:v>
                </c:pt>
              </c:strCache>
            </c:strRef>
          </c:cat>
          <c:val>
            <c:numRef>
              <c:f>(제1작업!$H$5,제1작업!$H$7:$H$8,제1작업!$H$10:$H$12)</c:f>
              <c:numCache>
                <c:formatCode>#,##0"만원"</c:formatCode>
                <c:ptCount val="6"/>
                <c:pt idx="0">
                  <c:v>6500</c:v>
                </c:pt>
                <c:pt idx="1">
                  <c:v>6800</c:v>
                </c:pt>
                <c:pt idx="2">
                  <c:v>13500</c:v>
                </c:pt>
                <c:pt idx="3">
                  <c:v>4200</c:v>
                </c:pt>
                <c:pt idx="4">
                  <c:v>12000</c:v>
                </c:pt>
                <c:pt idx="5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C5-42C3-BFCC-8A056CA6D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017729920"/>
        <c:axId val="2017895536"/>
      </c:barChart>
      <c:lineChart>
        <c:grouping val="standard"/>
        <c:varyColors val="0"/>
        <c:ser>
          <c:idx val="0"/>
          <c:order val="0"/>
          <c:tx>
            <c:v>연비(km/kWh)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C5-42C3-BFCC-8A056CA6D6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(제1작업!$C$5,제1작업!$C$7:$C$8,제1작업!$C$10:$C$12)</c:f>
              <c:strCache>
                <c:ptCount val="6"/>
                <c:pt idx="0">
                  <c:v>ID.7</c:v>
                </c:pt>
                <c:pt idx="1">
                  <c:v>iX1</c:v>
                </c:pt>
                <c:pt idx="2">
                  <c:v>모델 X</c:v>
                </c:pt>
                <c:pt idx="3">
                  <c:v>볼트 EUV</c:v>
                </c:pt>
                <c:pt idx="4">
                  <c:v>Q8 e-트론</c:v>
                </c:pt>
                <c:pt idx="5">
                  <c:v>EQE SUV</c:v>
                </c:pt>
              </c:strCache>
            </c:strRef>
          </c:cat>
          <c:val>
            <c:numRef>
              <c:f>(제1작업!$G$5,제1작업!$G$7:$G$8,제1작업!$G$10:$G$12)</c:f>
              <c:numCache>
                <c:formatCode>_-* #,##0.0_-;\-* #,##0.0_-;_-* "-"_-;_-@_-</c:formatCode>
                <c:ptCount val="6"/>
                <c:pt idx="0">
                  <c:v>7.2</c:v>
                </c:pt>
                <c:pt idx="1">
                  <c:v>5.7</c:v>
                </c:pt>
                <c:pt idx="2">
                  <c:v>5.8</c:v>
                </c:pt>
                <c:pt idx="3">
                  <c:v>6.9</c:v>
                </c:pt>
                <c:pt idx="4">
                  <c:v>4.2</c:v>
                </c:pt>
                <c:pt idx="5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C5-42C3-BFCC-8A056CA6D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060560"/>
        <c:axId val="1906080528"/>
      </c:lineChart>
      <c:catAx>
        <c:axId val="201772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7895536"/>
        <c:crosses val="autoZero"/>
        <c:auto val="1"/>
        <c:lblAlgn val="ctr"/>
        <c:lblOffset val="100"/>
        <c:noMultiLvlLbl val="0"/>
      </c:catAx>
      <c:valAx>
        <c:axId val="201789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만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7729920"/>
        <c:crosses val="autoZero"/>
        <c:crossBetween val="between"/>
      </c:valAx>
      <c:valAx>
        <c:axId val="1906080528"/>
        <c:scaling>
          <c:orientation val="minMax"/>
        </c:scaling>
        <c:delete val="0"/>
        <c:axPos val="r"/>
        <c:numFmt formatCode="_-* #,##0.0_-;\-* #,##0.0_-;_-* &quot;-&quot;_-;_-@_-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906060560"/>
        <c:crosses val="max"/>
        <c:crossBetween val="between"/>
        <c:majorUnit val="2"/>
      </c:valAx>
      <c:catAx>
        <c:axId val="19060605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90608052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99060</xdr:rowOff>
    </xdr:from>
    <xdr:to>
      <xdr:col>6</xdr:col>
      <xdr:colOff>605118</xdr:colOff>
      <xdr:row>2</xdr:row>
      <xdr:rowOff>198120</xdr:rowOff>
    </xdr:to>
    <xdr:sp macro="" textlink="">
      <xdr:nvSpPr>
        <xdr:cNvPr id="2" name="양쪽 모서리가 잘린 사각형 1">
          <a:extLst>
            <a:ext uri="{FF2B5EF4-FFF2-40B4-BE49-F238E27FC236}">
              <a16:creationId xmlns:a16="http://schemas.microsoft.com/office/drawing/2014/main" id="{E44F4315-42F9-4498-AC23-2F6A656BD826}"/>
            </a:ext>
          </a:extLst>
        </xdr:cNvPr>
        <xdr:cNvSpPr/>
      </xdr:nvSpPr>
      <xdr:spPr>
        <a:xfrm>
          <a:off x="142875" y="99060"/>
          <a:ext cx="5881968" cy="70866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전기자동차 연비 현황</a:t>
          </a:r>
        </a:p>
      </xdr:txBody>
    </xdr:sp>
    <xdr:clientData/>
  </xdr:twoCellAnchor>
  <xdr:twoCellAnchor editAs="oneCell">
    <xdr:from>
      <xdr:col>7</xdr:col>
      <xdr:colOff>0</xdr:colOff>
      <xdr:row>0</xdr:row>
      <xdr:rowOff>78441</xdr:rowOff>
    </xdr:from>
    <xdr:to>
      <xdr:col>10</xdr:col>
      <xdr:colOff>9524</xdr:colOff>
      <xdr:row>2</xdr:row>
      <xdr:rowOff>262554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7DA881E5-B57C-45B4-A1DE-4B3429055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78441"/>
          <a:ext cx="2905125" cy="7937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0D389A6-C56C-474F-936E-2CEFDBDE9C7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0.24769</cdr:x>
      <cdr:y>0.12525</cdr:y>
    </cdr:from>
    <cdr:to>
      <cdr:x>0.36852</cdr:x>
      <cdr:y>0.20346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4E486A14-DF26-4B1D-80D7-B1E5412EEF8E}"/>
            </a:ext>
          </a:extLst>
        </cdr:cNvPr>
        <cdr:cNvSpPr/>
      </cdr:nvSpPr>
      <cdr:spPr>
        <a:xfrm xmlns:a="http://schemas.openxmlformats.org/drawingml/2006/main">
          <a:off x="2301765" y="760248"/>
          <a:ext cx="1122856" cy="474717"/>
        </a:xfrm>
        <a:prstGeom xmlns:a="http://schemas.openxmlformats.org/drawingml/2006/main" prst="wedgeRoundRectCallout">
          <a:avLst>
            <a:gd name="adj1" fmla="val -75463"/>
            <a:gd name="adj2" fmla="val 46174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연비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608.328507523147" createdVersion="7" refreshedVersion="7" minRefreshableVersion="3" recordCount="8" xr:uid="{00000000-000A-0000-FFFF-FFFF00000000}">
  <cacheSource type="worksheet">
    <worksheetSource ref="B4:H12" sheet="제1작업"/>
  </cacheSource>
  <cacheFields count="7">
    <cacheField name="관리코드" numFmtId="0">
      <sharedItems/>
    </cacheField>
    <cacheField name="모델명" numFmtId="0">
      <sharedItems/>
    </cacheField>
    <cacheField name="제조국가" numFmtId="0">
      <sharedItems count="3">
        <s v="독일"/>
        <s v="한국"/>
        <s v="미국"/>
      </sharedItems>
    </cacheField>
    <cacheField name="배터리 용량_x000a_(kWh)" numFmtId="176">
      <sharedItems containsSemiMixedTypes="0" containsString="0" containsNumber="1" minValue="65" maxValue="114"/>
    </cacheField>
    <cacheField name="주행거리(km)" numFmtId="41">
      <sharedItems containsSemiMixedTypes="0" containsString="0" containsNumber="1" containsInteger="1" minValue="435" maxValue="620" count="8">
        <n v="620"/>
        <n v="614"/>
        <n v="435"/>
        <n v="580"/>
        <n v="541"/>
        <n v="450"/>
        <n v="480"/>
        <n v="560"/>
      </sharedItems>
      <fieldGroup base="4">
        <rangePr autoStart="0" startNum="1" endNum="620" groupInterval="100"/>
        <groupItems count="9">
          <s v="&lt;1"/>
          <s v="1-100"/>
          <s v="101-200"/>
          <s v="201-300"/>
          <s v="301-400"/>
          <s v="401-500"/>
          <s v="501-600"/>
          <s v="601-700"/>
          <s v="&gt;701"/>
        </groupItems>
      </fieldGroup>
    </cacheField>
    <cacheField name="연비_x000a_(km/kWh)" numFmtId="176">
      <sharedItems containsSemiMixedTypes="0" containsString="0" containsNumber="1" minValue="4.2" maxValue="7.9"/>
    </cacheField>
    <cacheField name="가격" numFmtId="177">
      <sharedItems containsSemiMixedTypes="0" containsString="0" containsNumber="1" containsInteger="1" minValue="4200" maxValue="13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VW-1423"/>
    <s v="ID.7"/>
    <x v="0"/>
    <n v="86"/>
    <x v="0"/>
    <n v="7.2"/>
    <n v="6500"/>
  </r>
  <r>
    <s v="GD-5424"/>
    <s v="아이오닉 6"/>
    <x v="1"/>
    <n v="77.400000000000006"/>
    <x v="1"/>
    <n v="7.9"/>
    <n v="5300"/>
  </r>
  <r>
    <s v="DB-1223"/>
    <s v="iX1"/>
    <x v="0"/>
    <n v="76.599999999999994"/>
    <x v="2"/>
    <n v="5.7"/>
    <n v="6800"/>
  </r>
  <r>
    <s v="EF-6524"/>
    <s v="모델 X"/>
    <x v="2"/>
    <n v="100"/>
    <x v="3"/>
    <n v="5.8"/>
    <n v="13500"/>
  </r>
  <r>
    <s v="KA-2723"/>
    <s v="EV9"/>
    <x v="1"/>
    <n v="99.8"/>
    <x v="4"/>
    <n v="5.4"/>
    <n v="7800"/>
  </r>
  <r>
    <s v="LW-6524"/>
    <s v="볼트 EUV"/>
    <x v="2"/>
    <n v="65"/>
    <x v="5"/>
    <n v="6.9"/>
    <n v="4200"/>
  </r>
  <r>
    <s v="KJ-8623"/>
    <s v="Q8 e-트론"/>
    <x v="0"/>
    <n v="114"/>
    <x v="6"/>
    <n v="4.2"/>
    <n v="12000"/>
  </r>
  <r>
    <s v="GK-3824"/>
    <s v="EQE SUV"/>
    <x v="0"/>
    <n v="90"/>
    <x v="7"/>
    <n v="6.2"/>
    <n v="89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주행거리(km)" colHeaderCaption="제조국가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2"/>
        <item x="0"/>
        <item t="default"/>
      </items>
    </pivotField>
    <pivotField numFmtId="176" showAll="0"/>
    <pivotField axis="axisRow" numFmtId="41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76" showAll="0"/>
    <pivotField dataField="1" numFmtId="177" showAll="0"/>
  </pivotFields>
  <rowFields count="1">
    <field x="4"/>
  </rowFields>
  <rowItems count="4">
    <i>
      <x v="5"/>
    </i>
    <i>
      <x v="6"/>
    </i>
    <i>
      <x v="7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모델명" fld="1" subtotal="count" baseField="0" baseItem="0"/>
    <dataField name="평균 : 가격" fld="6" subtotal="average" baseField="4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표2" displayName="표2" ref="B18:E22" totalsRowShown="0" headerRowDxfId="11" headerRowBorderDxfId="10" tableBorderDxfId="9" totalsRowBorderDxfId="8">
  <autoFilter ref="B18:E22" xr:uid="{00000000-0009-0000-0100-000002000000}"/>
  <tableColumns count="4">
    <tableColumn id="1" xr3:uid="{00000000-0010-0000-0000-000001000000}" name="모델명" dataDxfId="7"/>
    <tableColumn id="2" xr3:uid="{00000000-0010-0000-0000-000002000000}" name="배터리_x000a_용량(kWh)" dataDxfId="6" dataCellStyle="쉼표 [0]"/>
    <tableColumn id="3" xr3:uid="{00000000-0010-0000-0000-000003000000}" name="주행거리(km)" dataDxfId="5" dataCellStyle="쉼표 [0]"/>
    <tableColumn id="4" xr3:uid="{00000000-0010-0000-0000-000004000000}" name="연비_x000a_(km/kWh)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8"/>
  <sheetViews>
    <sheetView showGridLines="0" tabSelected="1" zoomScaleNormal="100" workbookViewId="0">
      <selection activeCell="K26" sqref="K26"/>
    </sheetView>
  </sheetViews>
  <sheetFormatPr defaultColWidth="8.75" defaultRowHeight="13.5" x14ac:dyDescent="0.3"/>
  <cols>
    <col min="1" max="1" width="1.75" style="1" customWidth="1"/>
    <col min="2" max="2" width="17" style="1" customWidth="1"/>
    <col min="3" max="3" width="13.375" style="1" customWidth="1"/>
    <col min="4" max="4" width="12.5" style="1" customWidth="1"/>
    <col min="5" max="5" width="12.125" style="1" customWidth="1"/>
    <col min="6" max="7" width="13" style="1" customWidth="1"/>
    <col min="8" max="8" width="12.5" style="1" customWidth="1"/>
    <col min="9" max="9" width="13.375" style="1" customWidth="1"/>
    <col min="10" max="10" width="12.12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33.950000000000003" customHeight="1" thickBot="1" x14ac:dyDescent="0.35">
      <c r="B4" s="5" t="s">
        <v>30</v>
      </c>
      <c r="C4" s="6" t="s">
        <v>0</v>
      </c>
      <c r="D4" s="6" t="s">
        <v>21</v>
      </c>
      <c r="E4" s="7" t="s">
        <v>40</v>
      </c>
      <c r="F4" s="7" t="s">
        <v>29</v>
      </c>
      <c r="G4" s="7" t="s">
        <v>19</v>
      </c>
      <c r="H4" s="7" t="s">
        <v>11</v>
      </c>
      <c r="I4" s="6" t="s">
        <v>13</v>
      </c>
      <c r="J4" s="8" t="s">
        <v>14</v>
      </c>
    </row>
    <row r="5" spans="2:10" ht="20.100000000000001" customHeight="1" x14ac:dyDescent="0.3">
      <c r="B5" s="12" t="s">
        <v>31</v>
      </c>
      <c r="C5" s="13" t="s">
        <v>7</v>
      </c>
      <c r="D5" s="13" t="s">
        <v>25</v>
      </c>
      <c r="E5" s="18">
        <v>86</v>
      </c>
      <c r="F5" s="3">
        <v>620</v>
      </c>
      <c r="G5" s="18">
        <v>7.2</v>
      </c>
      <c r="H5" s="24">
        <v>6500</v>
      </c>
      <c r="I5" s="13" t="str">
        <f t="shared" ref="I5:I12" si="0">_xlfn.RANK.EQ(H5,$H$5:$H$12)&amp;"위"</f>
        <v>6위</v>
      </c>
      <c r="J5" s="21" t="str">
        <f t="shared" ref="J5:J12" si="1">IF(RIGHT(B5,2)="24","2024년형","")</f>
        <v/>
      </c>
    </row>
    <row r="6" spans="2:10" ht="20.100000000000001" customHeight="1" x14ac:dyDescent="0.3">
      <c r="B6" s="14" t="s">
        <v>32</v>
      </c>
      <c r="C6" s="15" t="s">
        <v>3</v>
      </c>
      <c r="D6" s="15" t="s">
        <v>23</v>
      </c>
      <c r="E6" s="19">
        <v>77.400000000000006</v>
      </c>
      <c r="F6" s="2">
        <v>614</v>
      </c>
      <c r="G6" s="19">
        <v>7.9</v>
      </c>
      <c r="H6" s="25">
        <v>5300</v>
      </c>
      <c r="I6" s="15" t="str">
        <f t="shared" si="0"/>
        <v>7위</v>
      </c>
      <c r="J6" s="22" t="str">
        <f t="shared" si="1"/>
        <v>2024년형</v>
      </c>
    </row>
    <row r="7" spans="2:10" ht="20.100000000000001" customHeight="1" x14ac:dyDescent="0.3">
      <c r="B7" s="14" t="s">
        <v>33</v>
      </c>
      <c r="C7" s="15" t="s">
        <v>9</v>
      </c>
      <c r="D7" s="15" t="s">
        <v>25</v>
      </c>
      <c r="E7" s="19">
        <v>76.599999999999994</v>
      </c>
      <c r="F7" s="2">
        <v>435</v>
      </c>
      <c r="G7" s="19">
        <v>5.7</v>
      </c>
      <c r="H7" s="25">
        <v>6800</v>
      </c>
      <c r="I7" s="15" t="str">
        <f t="shared" si="0"/>
        <v>5위</v>
      </c>
      <c r="J7" s="22" t="str">
        <f t="shared" si="1"/>
        <v/>
      </c>
    </row>
    <row r="8" spans="2:10" ht="20.100000000000001" customHeight="1" x14ac:dyDescent="0.3">
      <c r="B8" s="14" t="s">
        <v>34</v>
      </c>
      <c r="C8" s="15" t="s">
        <v>5</v>
      </c>
      <c r="D8" s="15" t="s">
        <v>27</v>
      </c>
      <c r="E8" s="19">
        <v>100</v>
      </c>
      <c r="F8" s="2">
        <v>580</v>
      </c>
      <c r="G8" s="19">
        <v>5.8</v>
      </c>
      <c r="H8" s="25">
        <v>13500</v>
      </c>
      <c r="I8" s="15" t="str">
        <f t="shared" si="0"/>
        <v>1위</v>
      </c>
      <c r="J8" s="22" t="str">
        <f t="shared" si="1"/>
        <v>2024년형</v>
      </c>
    </row>
    <row r="9" spans="2:10" ht="20.100000000000001" customHeight="1" x14ac:dyDescent="0.3">
      <c r="B9" s="14" t="s">
        <v>35</v>
      </c>
      <c r="C9" s="15" t="s">
        <v>4</v>
      </c>
      <c r="D9" s="15" t="s">
        <v>23</v>
      </c>
      <c r="E9" s="19">
        <v>99.8</v>
      </c>
      <c r="F9" s="2">
        <v>541</v>
      </c>
      <c r="G9" s="19">
        <v>5.4</v>
      </c>
      <c r="H9" s="25">
        <v>7800</v>
      </c>
      <c r="I9" s="15" t="str">
        <f t="shared" si="0"/>
        <v>4위</v>
      </c>
      <c r="J9" s="22" t="str">
        <f t="shared" si="1"/>
        <v/>
      </c>
    </row>
    <row r="10" spans="2:10" ht="20.100000000000001" customHeight="1" x14ac:dyDescent="0.3">
      <c r="B10" s="14" t="s">
        <v>36</v>
      </c>
      <c r="C10" s="15" t="s">
        <v>6</v>
      </c>
      <c r="D10" s="15" t="s">
        <v>27</v>
      </c>
      <c r="E10" s="19">
        <v>65</v>
      </c>
      <c r="F10" s="2">
        <v>450</v>
      </c>
      <c r="G10" s="19">
        <v>6.9</v>
      </c>
      <c r="H10" s="25">
        <v>4200</v>
      </c>
      <c r="I10" s="15" t="str">
        <f t="shared" si="0"/>
        <v>8위</v>
      </c>
      <c r="J10" s="22" t="str">
        <f t="shared" si="1"/>
        <v>2024년형</v>
      </c>
    </row>
    <row r="11" spans="2:10" ht="20.100000000000001" customHeight="1" x14ac:dyDescent="0.3">
      <c r="B11" s="14" t="s">
        <v>37</v>
      </c>
      <c r="C11" s="15" t="s">
        <v>8</v>
      </c>
      <c r="D11" s="15" t="s">
        <v>25</v>
      </c>
      <c r="E11" s="19">
        <v>114</v>
      </c>
      <c r="F11" s="2">
        <v>480</v>
      </c>
      <c r="G11" s="19">
        <v>4.2</v>
      </c>
      <c r="H11" s="25">
        <v>12000</v>
      </c>
      <c r="I11" s="15" t="str">
        <f t="shared" si="0"/>
        <v>2위</v>
      </c>
      <c r="J11" s="22" t="str">
        <f t="shared" si="1"/>
        <v/>
      </c>
    </row>
    <row r="12" spans="2:10" ht="20.100000000000001" customHeight="1" thickBot="1" x14ac:dyDescent="0.35">
      <c r="B12" s="16" t="s">
        <v>38</v>
      </c>
      <c r="C12" s="11" t="s">
        <v>10</v>
      </c>
      <c r="D12" s="11" t="s">
        <v>25</v>
      </c>
      <c r="E12" s="20">
        <v>90</v>
      </c>
      <c r="F12" s="4">
        <v>560</v>
      </c>
      <c r="G12" s="20">
        <v>6.2</v>
      </c>
      <c r="H12" s="26">
        <v>8900</v>
      </c>
      <c r="I12" s="11" t="str">
        <f t="shared" si="0"/>
        <v>3위</v>
      </c>
      <c r="J12" s="23" t="str">
        <f t="shared" si="1"/>
        <v>2024년형</v>
      </c>
    </row>
    <row r="13" spans="2:10" ht="20.100000000000001" customHeight="1" x14ac:dyDescent="0.3">
      <c r="B13" s="48" t="s">
        <v>28</v>
      </c>
      <c r="C13" s="49"/>
      <c r="D13" s="49"/>
      <c r="E13" s="42">
        <f>DCOUNTA(B4:H12,3,D4:D5)</f>
        <v>4</v>
      </c>
      <c r="F13" s="50"/>
      <c r="G13" s="49" t="s">
        <v>12</v>
      </c>
      <c r="H13" s="49"/>
      <c r="I13" s="49"/>
      <c r="J13" s="43">
        <f>MAX(배터리용량)</f>
        <v>114</v>
      </c>
    </row>
    <row r="14" spans="2:10" ht="20.100000000000001" customHeight="1" thickBot="1" x14ac:dyDescent="0.35">
      <c r="B14" s="52" t="s">
        <v>39</v>
      </c>
      <c r="C14" s="53"/>
      <c r="D14" s="53"/>
      <c r="E14" s="46">
        <f>SUMIF(D5:D12,"미국",H5:H12)/COUNTIF(D5:D12,"미국")</f>
        <v>8850</v>
      </c>
      <c r="F14" s="51"/>
      <c r="G14" s="9" t="s">
        <v>2</v>
      </c>
      <c r="H14" s="11" t="s">
        <v>7</v>
      </c>
      <c r="I14" s="10" t="s">
        <v>11</v>
      </c>
      <c r="J14" s="47">
        <f>VLOOKUP(H14,C5:H12,6,0)</f>
        <v>6500</v>
      </c>
    </row>
    <row r="18" spans="8:8" x14ac:dyDescent="0.3">
      <c r="H18" s="44"/>
    </row>
  </sheetData>
  <sortState xmlns:xlrd2="http://schemas.microsoft.com/office/spreadsheetml/2017/richdata2" ref="A5:J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1" priority="2">
      <formula>$G5&gt;=6</formula>
    </cfRule>
  </conditionalFormatting>
  <dataValidations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E27" sqref="E27"/>
    </sheetView>
  </sheetViews>
  <sheetFormatPr defaultColWidth="9" defaultRowHeight="13.5" x14ac:dyDescent="0.3"/>
  <cols>
    <col min="1" max="1" width="1.625" style="17" customWidth="1"/>
    <col min="2" max="2" width="17" style="17" customWidth="1"/>
    <col min="3" max="4" width="13.375" style="17" customWidth="1"/>
    <col min="5" max="7" width="13" style="17" customWidth="1"/>
    <col min="8" max="8" width="12.5" style="17" customWidth="1"/>
    <col min="9" max="16384" width="9" style="17"/>
  </cols>
  <sheetData>
    <row r="1" spans="2:8" ht="14.25" thickBot="1" x14ac:dyDescent="0.35"/>
    <row r="2" spans="2:8" ht="27.75" thickBot="1" x14ac:dyDescent="0.35">
      <c r="B2" s="5" t="s">
        <v>30</v>
      </c>
      <c r="C2" s="6" t="s">
        <v>0</v>
      </c>
      <c r="D2" s="6" t="s">
        <v>21</v>
      </c>
      <c r="E2" s="7" t="s">
        <v>1</v>
      </c>
      <c r="F2" s="7" t="s">
        <v>29</v>
      </c>
      <c r="G2" s="7" t="s">
        <v>19</v>
      </c>
      <c r="H2" s="7" t="s">
        <v>11</v>
      </c>
    </row>
    <row r="3" spans="2:8" x14ac:dyDescent="0.3">
      <c r="B3" s="12" t="s">
        <v>31</v>
      </c>
      <c r="C3" s="13" t="s">
        <v>7</v>
      </c>
      <c r="D3" s="13" t="s">
        <v>25</v>
      </c>
      <c r="E3" s="18">
        <v>86</v>
      </c>
      <c r="F3" s="3">
        <v>620</v>
      </c>
      <c r="G3" s="18">
        <v>7.2</v>
      </c>
      <c r="H3" s="24">
        <v>6500</v>
      </c>
    </row>
    <row r="4" spans="2:8" x14ac:dyDescent="0.3">
      <c r="B4" s="14" t="s">
        <v>32</v>
      </c>
      <c r="C4" s="15" t="s">
        <v>3</v>
      </c>
      <c r="D4" s="15" t="s">
        <v>23</v>
      </c>
      <c r="E4" s="19">
        <v>77.400000000000006</v>
      </c>
      <c r="F4" s="2">
        <v>614</v>
      </c>
      <c r="G4" s="19">
        <v>7.9</v>
      </c>
      <c r="H4" s="25">
        <v>5300</v>
      </c>
    </row>
    <row r="5" spans="2:8" x14ac:dyDescent="0.3">
      <c r="B5" s="14" t="s">
        <v>33</v>
      </c>
      <c r="C5" s="15" t="s">
        <v>9</v>
      </c>
      <c r="D5" s="15" t="s">
        <v>25</v>
      </c>
      <c r="E5" s="19">
        <v>76.599999999999994</v>
      </c>
      <c r="F5" s="2">
        <v>435</v>
      </c>
      <c r="G5" s="19">
        <v>5.7</v>
      </c>
      <c r="H5" s="25">
        <v>6800</v>
      </c>
    </row>
    <row r="6" spans="2:8" x14ac:dyDescent="0.3">
      <c r="B6" s="14" t="s">
        <v>34</v>
      </c>
      <c r="C6" s="15" t="s">
        <v>5</v>
      </c>
      <c r="D6" s="15" t="s">
        <v>27</v>
      </c>
      <c r="E6" s="19">
        <v>100</v>
      </c>
      <c r="F6" s="2">
        <v>580</v>
      </c>
      <c r="G6" s="19">
        <v>5.8</v>
      </c>
      <c r="H6" s="25">
        <v>13500</v>
      </c>
    </row>
    <row r="7" spans="2:8" x14ac:dyDescent="0.3">
      <c r="B7" s="14" t="s">
        <v>35</v>
      </c>
      <c r="C7" s="15" t="s">
        <v>4</v>
      </c>
      <c r="D7" s="15" t="s">
        <v>23</v>
      </c>
      <c r="E7" s="19">
        <v>99.8</v>
      </c>
      <c r="F7" s="2">
        <v>541</v>
      </c>
      <c r="G7" s="19">
        <v>5.4</v>
      </c>
      <c r="H7" s="25">
        <v>7800</v>
      </c>
    </row>
    <row r="8" spans="2:8" x14ac:dyDescent="0.3">
      <c r="B8" s="14" t="s">
        <v>36</v>
      </c>
      <c r="C8" s="15" t="s">
        <v>6</v>
      </c>
      <c r="D8" s="15" t="s">
        <v>27</v>
      </c>
      <c r="E8" s="19">
        <v>65</v>
      </c>
      <c r="F8" s="2">
        <v>450</v>
      </c>
      <c r="G8" s="19">
        <v>6.9</v>
      </c>
      <c r="H8" s="25">
        <v>4200</v>
      </c>
    </row>
    <row r="9" spans="2:8" x14ac:dyDescent="0.3">
      <c r="B9" s="14" t="s">
        <v>37</v>
      </c>
      <c r="C9" s="15" t="s">
        <v>8</v>
      </c>
      <c r="D9" s="15" t="s">
        <v>25</v>
      </c>
      <c r="E9" s="19">
        <v>114</v>
      </c>
      <c r="F9" s="2">
        <v>480</v>
      </c>
      <c r="G9" s="19">
        <v>4.2</v>
      </c>
      <c r="H9" s="25">
        <v>12000</v>
      </c>
    </row>
    <row r="10" spans="2:8" ht="14.25" thickBot="1" x14ac:dyDescent="0.35">
      <c r="B10" s="16" t="s">
        <v>38</v>
      </c>
      <c r="C10" s="11" t="s">
        <v>10</v>
      </c>
      <c r="D10" s="11" t="s">
        <v>25</v>
      </c>
      <c r="E10" s="20">
        <v>90</v>
      </c>
      <c r="F10" s="4">
        <v>560</v>
      </c>
      <c r="G10" s="20">
        <v>6.2</v>
      </c>
      <c r="H10" s="26">
        <v>8900</v>
      </c>
    </row>
    <row r="13" spans="2:8" ht="14.25" thickBot="1" x14ac:dyDescent="0.35"/>
    <row r="14" spans="2:8" ht="14.25" thickBot="1" x14ac:dyDescent="0.35">
      <c r="B14" s="6" t="s">
        <v>21</v>
      </c>
      <c r="C14" s="7" t="s">
        <v>11</v>
      </c>
    </row>
    <row r="15" spans="2:8" x14ac:dyDescent="0.3">
      <c r="B15" s="17" t="s">
        <v>23</v>
      </c>
    </row>
    <row r="16" spans="2:8" x14ac:dyDescent="0.3">
      <c r="C16" s="17" t="s">
        <v>41</v>
      </c>
    </row>
    <row r="18" spans="2:5" ht="27.75" thickBot="1" x14ac:dyDescent="0.35">
      <c r="B18" s="31" t="s">
        <v>0</v>
      </c>
      <c r="C18" s="32" t="s">
        <v>1</v>
      </c>
      <c r="D18" s="32" t="s">
        <v>29</v>
      </c>
      <c r="E18" s="33" t="s">
        <v>19</v>
      </c>
    </row>
    <row r="19" spans="2:5" x14ac:dyDescent="0.3">
      <c r="B19" s="29" t="s">
        <v>3</v>
      </c>
      <c r="C19" s="27">
        <v>77.400000000000006</v>
      </c>
      <c r="D19" s="28">
        <v>614</v>
      </c>
      <c r="E19" s="30">
        <v>7.9</v>
      </c>
    </row>
    <row r="20" spans="2:5" x14ac:dyDescent="0.3">
      <c r="B20" s="29" t="s">
        <v>5</v>
      </c>
      <c r="C20" s="27">
        <v>100</v>
      </c>
      <c r="D20" s="28">
        <v>580</v>
      </c>
      <c r="E20" s="30">
        <v>5.8</v>
      </c>
    </row>
    <row r="21" spans="2:5" x14ac:dyDescent="0.3">
      <c r="B21" s="29" t="s">
        <v>4</v>
      </c>
      <c r="C21" s="27">
        <v>99.8</v>
      </c>
      <c r="D21" s="28">
        <v>541</v>
      </c>
      <c r="E21" s="30">
        <v>5.4</v>
      </c>
    </row>
    <row r="22" spans="2:5" x14ac:dyDescent="0.3">
      <c r="B22" s="34" t="s">
        <v>8</v>
      </c>
      <c r="C22" s="35">
        <v>114</v>
      </c>
      <c r="D22" s="36">
        <v>480</v>
      </c>
      <c r="E22" s="37">
        <v>4.2</v>
      </c>
    </row>
  </sheetData>
  <phoneticPr fontId="2" type="noConversion"/>
  <conditionalFormatting sqref="B3:H10">
    <cfRule type="expression" dxfId="0" priority="1">
      <formula>$G3&gt;=6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9"/>
  <sheetViews>
    <sheetView zoomScaleNormal="100" workbookViewId="0">
      <selection activeCell="K22" sqref="K22"/>
    </sheetView>
  </sheetViews>
  <sheetFormatPr defaultColWidth="9" defaultRowHeight="13.5" x14ac:dyDescent="0.3"/>
  <cols>
    <col min="1" max="1" width="1.625" style="17" customWidth="1"/>
    <col min="2" max="2" width="16.75" style="17" bestFit="1" customWidth="1"/>
    <col min="3" max="3" width="12.625" style="17" bestFit="1" customWidth="1"/>
    <col min="4" max="4" width="10.25" style="17" bestFit="1" customWidth="1"/>
    <col min="5" max="5" width="12.25" style="17" bestFit="1" customWidth="1"/>
    <col min="6" max="6" width="10.25" style="17" bestFit="1" customWidth="1"/>
    <col min="7" max="7" width="12.25" style="17" bestFit="1" customWidth="1"/>
    <col min="8" max="8" width="10.25" style="17" bestFit="1" customWidth="1"/>
    <col min="9" max="9" width="16.875" style="17" bestFit="1" customWidth="1"/>
    <col min="10" max="10" width="14.875" style="17" bestFit="1" customWidth="1"/>
    <col min="11" max="16384" width="9" style="17"/>
  </cols>
  <sheetData>
    <row r="2" spans="2:10" ht="16.5" x14ac:dyDescent="0.3">
      <c r="B2" s="41"/>
      <c r="C2" s="38" t="s">
        <v>20</v>
      </c>
      <c r="D2" s="41"/>
      <c r="E2" s="41"/>
      <c r="F2" s="41"/>
      <c r="G2" s="41"/>
      <c r="H2" s="41"/>
      <c r="I2"/>
      <c r="J2"/>
    </row>
    <row r="3" spans="2:10" ht="16.5" x14ac:dyDescent="0.3">
      <c r="B3" s="41"/>
      <c r="C3" s="54" t="s">
        <v>22</v>
      </c>
      <c r="D3" s="55"/>
      <c r="E3" s="54" t="s">
        <v>26</v>
      </c>
      <c r="F3" s="55"/>
      <c r="G3" s="54" t="s">
        <v>24</v>
      </c>
      <c r="H3" s="55"/>
      <c r="I3"/>
      <c r="J3"/>
    </row>
    <row r="4" spans="2:10" ht="16.5" x14ac:dyDescent="0.3">
      <c r="B4" s="38" t="s">
        <v>15</v>
      </c>
      <c r="C4" s="40" t="s">
        <v>17</v>
      </c>
      <c r="D4" s="40" t="s">
        <v>42</v>
      </c>
      <c r="E4" s="40" t="s">
        <v>17</v>
      </c>
      <c r="F4" s="40" t="s">
        <v>42</v>
      </c>
      <c r="G4" s="40" t="s">
        <v>17</v>
      </c>
      <c r="H4" s="40" t="s">
        <v>42</v>
      </c>
      <c r="I4"/>
      <c r="J4"/>
    </row>
    <row r="5" spans="2:10" ht="16.5" x14ac:dyDescent="0.3">
      <c r="B5" s="45" t="s">
        <v>43</v>
      </c>
      <c r="C5" s="39" t="s">
        <v>18</v>
      </c>
      <c r="D5" s="39" t="s">
        <v>18</v>
      </c>
      <c r="E5" s="39">
        <v>1</v>
      </c>
      <c r="F5" s="39">
        <v>4200</v>
      </c>
      <c r="G5" s="39">
        <v>2</v>
      </c>
      <c r="H5" s="39">
        <v>9400</v>
      </c>
      <c r="I5"/>
      <c r="J5"/>
    </row>
    <row r="6" spans="2:10" ht="16.5" x14ac:dyDescent="0.3">
      <c r="B6" s="45" t="s">
        <v>44</v>
      </c>
      <c r="C6" s="39">
        <v>1</v>
      </c>
      <c r="D6" s="39">
        <v>7800</v>
      </c>
      <c r="E6" s="39">
        <v>1</v>
      </c>
      <c r="F6" s="39">
        <v>13500</v>
      </c>
      <c r="G6" s="39">
        <v>1</v>
      </c>
      <c r="H6" s="39">
        <v>8900</v>
      </c>
      <c r="I6"/>
      <c r="J6"/>
    </row>
    <row r="7" spans="2:10" ht="16.5" x14ac:dyDescent="0.3">
      <c r="B7" s="45" t="s">
        <v>45</v>
      </c>
      <c r="C7" s="39">
        <v>1</v>
      </c>
      <c r="D7" s="39">
        <v>5300</v>
      </c>
      <c r="E7" s="39" t="s">
        <v>18</v>
      </c>
      <c r="F7" s="39" t="s">
        <v>18</v>
      </c>
      <c r="G7" s="39">
        <v>1</v>
      </c>
      <c r="H7" s="39">
        <v>6500</v>
      </c>
      <c r="I7"/>
      <c r="J7"/>
    </row>
    <row r="8" spans="2:10" ht="16.5" x14ac:dyDescent="0.3">
      <c r="B8" s="45" t="s">
        <v>16</v>
      </c>
      <c r="C8" s="39">
        <v>2</v>
      </c>
      <c r="D8" s="39">
        <v>6550</v>
      </c>
      <c r="E8" s="39">
        <v>2</v>
      </c>
      <c r="F8" s="39">
        <v>8850</v>
      </c>
      <c r="G8" s="39">
        <v>4</v>
      </c>
      <c r="H8" s="39">
        <v>8550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배터리용량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GHYOO YOO</cp:lastModifiedBy>
  <dcterms:created xsi:type="dcterms:W3CDTF">2023-07-20T01:12:47Z</dcterms:created>
  <dcterms:modified xsi:type="dcterms:W3CDTF">2025-06-16T01:06:55Z</dcterms:modified>
</cp:coreProperties>
</file>